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Documents\DATA\Word\PURCHASING\RFPS AND CONTRACT EXTENSIONS\"/>
    </mc:Choice>
  </mc:AlternateContent>
  <xr:revisionPtr revIDLastSave="0" documentId="8_{5A1F7D0B-ECB7-476E-840B-A36277302FEC}" xr6:coauthVersionLast="47" xr6:coauthVersionMax="47" xr10:uidLastSave="{00000000-0000-0000-0000-000000000000}"/>
  <bookViews>
    <workbookView xWindow="-120" yWindow="-120" windowWidth="29040" windowHeight="15990" activeTab="1" xr2:uid="{00000000-000D-0000-FFFF-FFFF00000000}"/>
  </bookViews>
  <sheets>
    <sheet name="README" sheetId="3" r:id="rId1"/>
    <sheet name="Copier Cost Sheet" sheetId="1" r:id="rId2"/>
  </sheets>
  <definedNames>
    <definedName name="_xlnm._FilterDatabase" localSheetId="1" hidden="1">'Copier Cost Sheet'!$C$1:$C$36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 r="K37"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L37" i="1"/>
</calcChain>
</file>

<file path=xl/sharedStrings.xml><?xml version="1.0" encoding="utf-8"?>
<sst xmlns="http://schemas.openxmlformats.org/spreadsheetml/2006/main" count="184" uniqueCount="119">
  <si>
    <t>CH_PLAN_C558</t>
  </si>
  <si>
    <t>CH_CRT_368</t>
  </si>
  <si>
    <t>CH_CMFIN_C658</t>
  </si>
  <si>
    <t>F12_MAIN_C227</t>
  </si>
  <si>
    <t>F13_MAIN_C227</t>
  </si>
  <si>
    <t>F14_MAIN_C227</t>
  </si>
  <si>
    <t>CH_FIREADMIN_C458</t>
  </si>
  <si>
    <t>LD_PAY_C227</t>
  </si>
  <si>
    <t>LM_STAFF_C458</t>
  </si>
  <si>
    <t>LM_PAY_C227</t>
  </si>
  <si>
    <t>LM_STAFF_C287</t>
  </si>
  <si>
    <t>CH_PARKS_C658</t>
  </si>
  <si>
    <t>PM_MAIN_C227</t>
  </si>
  <si>
    <t>SC_MAIN_C558</t>
  </si>
  <si>
    <t>APD_ADMIN_C558</t>
  </si>
  <si>
    <t>CH_ENG_C558</t>
  </si>
  <si>
    <t>WTP_ENV_C287</t>
  </si>
  <si>
    <t>OPS_MAIN_C658</t>
  </si>
  <si>
    <t>WTP_MAIN_C227</t>
  </si>
  <si>
    <t>TRANSIT_MAIN_C458</t>
  </si>
  <si>
    <t>APD_REC_C558</t>
  </si>
  <si>
    <t>APD_PATROL_808</t>
  </si>
  <si>
    <t>Yes</t>
  </si>
  <si>
    <t>No</t>
  </si>
  <si>
    <t>Location</t>
  </si>
  <si>
    <t>City Hall
333 Broadalbin SW
Second Floor</t>
  </si>
  <si>
    <t>City Hall
333 Broadalbin SW
First Floor</t>
  </si>
  <si>
    <t>Fire Station 12_x000D_
120 34th Ave SE</t>
  </si>
  <si>
    <t>Fire Station 13_x000D_
1980 Three Lakes Rd SE</t>
  </si>
  <si>
    <t>Fire Station 14_x000D_
2850 Gibson Hill Road NW</t>
  </si>
  <si>
    <t>Fire Station 15_x000D_
3215 NE Transition Pkwy</t>
  </si>
  <si>
    <t>Downtown Library_x000D_
302 Ferry Street SW</t>
  </si>
  <si>
    <t>Main Library_x000D_
2450 14th Avenue SE</t>
  </si>
  <si>
    <t>Community Pool_x000D_
2150 36th Ave SE</t>
  </si>
  <si>
    <t>Riverfront Community Center_x000D_
489 Water Ave NW</t>
  </si>
  <si>
    <t>Police Station_x000D_
2600 Pacific Blvd SW_x000D_
Admin</t>
  </si>
  <si>
    <t>Police Station_x000D_
2600 Pacific Blvd SW_x000D_
Patrol</t>
  </si>
  <si>
    <t>Police Station_x000D_
2600 Pacific Blvd SW_x000D_
Records</t>
  </si>
  <si>
    <t>Police Station_x000D_
2600 Pacific Blvd SW_x000D_
Dispatch</t>
  </si>
  <si>
    <t>Police Station_x000D_
2600 Pacific Blvd SW_x000D_
Evidence Room</t>
  </si>
  <si>
    <t>City Hall_x000D_
333 Broadalbin SW_x000D_
Second Floor - Engineering</t>
  </si>
  <si>
    <t>Environmental Services_x000D_
310 Waverly Dr. NE</t>
  </si>
  <si>
    <t>Operations_x000D_
310 Waverly Dr. NE</t>
  </si>
  <si>
    <t>Water Treatment Plant_x000D_
405 Davidson St. NE</t>
  </si>
  <si>
    <t>APD_CRU_458</t>
  </si>
  <si>
    <t>WRF_MAIN_C558</t>
  </si>
  <si>
    <t>Transit Center
112 Tenth Ave SW</t>
  </si>
  <si>
    <t>APD_DET_558</t>
  </si>
  <si>
    <t>APD_DISP_4052</t>
  </si>
  <si>
    <t>APD_PROP_4050i</t>
  </si>
  <si>
    <t>Water Reclamation Facility
405 Davidson St. NE</t>
  </si>
  <si>
    <t>Police Station
2600 Pacific Blvd SW
Second Floor - Detectives</t>
  </si>
  <si>
    <t>Police Station
2600 Pacific Blvd SW
Second Floor - CRU</t>
  </si>
  <si>
    <t>F11_DFM_C368</t>
  </si>
  <si>
    <t>Fire Station 11
611 Lyon St SE
First Floor - DFM Work area</t>
  </si>
  <si>
    <t>Fire Station 11
611 Lyon St SE
First Floor - Admin Office</t>
  </si>
  <si>
    <t>F11_MAIN_C227</t>
  </si>
  <si>
    <t>Fire Station 11
611 Lyon St SE
Second Floor - Crew Level</t>
  </si>
  <si>
    <t>F15_MAIN_C308</t>
  </si>
  <si>
    <t>City Hall
333 Broadalbin SW
Second Floor - IT Office</t>
  </si>
  <si>
    <t>Park Maintenance
3650 Dogwood Ave SE</t>
  </si>
  <si>
    <t>BW</t>
  </si>
  <si>
    <t>Current Model</t>
  </si>
  <si>
    <t>BH-C558</t>
  </si>
  <si>
    <t>BH-368</t>
  </si>
  <si>
    <t>BH-C658</t>
  </si>
  <si>
    <t>BH-808</t>
  </si>
  <si>
    <t>BH-C227</t>
  </si>
  <si>
    <t>BH-C458</t>
  </si>
  <si>
    <t>BH-C368</t>
  </si>
  <si>
    <t>BH-C308</t>
  </si>
  <si>
    <t>BH-C287</t>
  </si>
  <si>
    <t>BH-227</t>
  </si>
  <si>
    <t>BH-458</t>
  </si>
  <si>
    <t>BH-4052</t>
  </si>
  <si>
    <t>BH-4050I</t>
  </si>
  <si>
    <t>Notes</t>
  </si>
  <si>
    <t>CH_CRT_4050I</t>
  </si>
  <si>
    <t>EXHIBIT A
REPLY</t>
  </si>
  <si>
    <t>Proposed Model of Replacement Unit.</t>
  </si>
  <si>
    <t>MODEL</t>
  </si>
  <si>
    <t>COLOR</t>
  </si>
  <si>
    <t>Black and White Cost Per Page.</t>
  </si>
  <si>
    <t>LEASE 5Y</t>
  </si>
  <si>
    <t>EXAMPLE</t>
  </si>
  <si>
    <t>Proposed Model</t>
  </si>
  <si>
    <t>EX-C3350I</t>
  </si>
  <si>
    <t>Includes Hole Punch</t>
  </si>
  <si>
    <t>High Capacity Included</t>
  </si>
  <si>
    <t>Fax Included</t>
  </si>
  <si>
    <t>N/A or No</t>
  </si>
  <si>
    <t>NEED A COLUMN?
Feel free to add one</t>
  </si>
  <si>
    <t>CH_CMHR_227</t>
  </si>
  <si>
    <t>Network Name</t>
  </si>
  <si>
    <t>IT_MAIN_C227</t>
  </si>
  <si>
    <t>Notable Thing</t>
  </si>
  <si>
    <t>ACP_POOL_227</t>
  </si>
  <si>
    <t>Monthly lease payment for the initial 5 year term.</t>
  </si>
  <si>
    <t>Includes Staples</t>
  </si>
  <si>
    <t>Color per page</t>
  </si>
  <si>
    <t>BW per page</t>
  </si>
  <si>
    <t>Total</t>
  </si>
  <si>
    <t>110 per Month</t>
  </si>
  <si>
    <t>PLEASE INDICATE A RESPONSE FOR EACH AREA IN THE "COPIER COST SHEET" TABLE.</t>
  </si>
  <si>
    <t>Maker IR2555i</t>
  </si>
  <si>
    <t>The following features are added: the A15 finisher module, the X25 tray configuration. You can see more details in the product sheets here: www.makerusa.us/IR2555i.pdf</t>
  </si>
  <si>
    <t>NOTICE: If you have additional cost details or fees, please add additional sheets in this Excel workbook as needed.</t>
  </si>
  <si>
    <t>Please provide a digital Excel copy of this spreadsheet with your submission.</t>
  </si>
  <si>
    <t xml:space="preserve"> Lease 5 Year Term Monthly</t>
  </si>
  <si>
    <t>Color Y/N</t>
  </si>
  <si>
    <t>Notes: Please leave table as intact as possible in the sheet "Copier Cost Sheet" (avoid adding rows and altering the column order). Feel free to add additional columns to the end of the table as needed. The desire is to have all costs show in this Excel workbook so we can see all the costs of your proposal, add more sheets as needed. Please keep the word "Exhibit A" in the name of the Excel file. Everything needs to be in US $. Use Exhibit G "Copier Requirements" for the identical rows and details of the current copier fleet.</t>
  </si>
  <si>
    <t>BW Pages Printed 2022</t>
  </si>
  <si>
    <t>Color Pages Printed 2022</t>
  </si>
  <si>
    <t>BW Would Have Cost $296 in 2022</t>
  </si>
  <si>
    <t>Color Would Have Cost $2,600 in 2022</t>
  </si>
  <si>
    <t>City printed 40,000 pages in 2022</t>
  </si>
  <si>
    <t>Color Cost Per Page (a page is a single side of printed document).</t>
  </si>
  <si>
    <t>BW Calculated Cost for 2022</t>
  </si>
  <si>
    <t>Color Calculated Cost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</si>
</sst>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7" x14ac:knownFonts="1">
    <font>
      <sz val="11"/>
      <color theme="1"/>
      <name val="Calibri"/>
      <family val="2"/>
      <scheme val="minor"/>
    </font>
    <font>
      <sz val="10"/>
      <name val="Calibri"/>
      <family val="2"/>
      <scheme val="minor"/>
    </font>
    <font>
      <sz val="8"/>
      <name val="Calibri"/>
      <family val="2"/>
      <scheme val="minor"/>
    </font>
    <font>
      <b/>
      <sz val="14"/>
      <color theme="1"/>
      <name val="Calibri"/>
      <family val="2"/>
      <scheme val="minor"/>
    </font>
    <font>
      <b/>
      <sz val="11"/>
      <color rgb="FFFF0000"/>
      <name val="Calibri"/>
      <family val="2"/>
      <scheme val="minor"/>
    </font>
    <font>
      <sz val="11"/>
      <color theme="1"/>
      <name val="Calibri"/>
      <family val="2"/>
      <scheme val="minor"/>
    </font>
    <font>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70">
    <xf numFmtId="0" fontId="0" fillId="0" borderId="0" xfId="0"/>
    <xf numFmtId="0" fontId="1" fillId="0" borderId="0" xfId="0" applyFont="1" applyAlignment="1">
      <alignment vertical="center"/>
    </xf>
    <xf numFmtId="0" fontId="1" fillId="0" borderId="0" xfId="0" applyFont="1" applyAlignment="1">
      <alignment horizontal="center" vertical="center" wrapText="1"/>
    </xf>
    <xf numFmtId="0" fontId="0" fillId="3" borderId="8" xfId="0" applyFill="1" applyBorder="1" applyAlignment="1">
      <alignment horizontal="center" vertical="center" wrapText="1"/>
    </xf>
    <xf numFmtId="0" fontId="0" fillId="0" borderId="9" xfId="0" applyBorder="1" applyAlignment="1">
      <alignment vertical="center" wrapText="1"/>
    </xf>
    <xf numFmtId="0" fontId="0" fillId="3" borderId="12" xfId="0" applyFill="1" applyBorder="1" applyAlignment="1">
      <alignment horizontal="center" vertical="center" wrapText="1"/>
    </xf>
    <xf numFmtId="0" fontId="0" fillId="0" borderId="13" xfId="0"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horizontal="justify" vertical="center" wrapText="1"/>
    </xf>
    <xf numFmtId="164" fontId="1" fillId="0" borderId="0" xfId="0" applyNumberFormat="1" applyFont="1" applyAlignment="1">
      <alignment horizontal="center" vertical="center" wrapText="1"/>
    </xf>
    <xf numFmtId="164" fontId="1" fillId="0" borderId="0" xfId="1" applyNumberFormat="1" applyFont="1" applyFill="1" applyAlignment="1">
      <alignment horizontal="center" vertical="center" wrapText="1"/>
    </xf>
    <xf numFmtId="49" fontId="1" fillId="0" borderId="1" xfId="0" applyNumberFormat="1" applyFont="1" applyBorder="1" applyAlignment="1">
      <alignment horizontal="justify" vertical="center" wrapText="1"/>
    </xf>
    <xf numFmtId="0" fontId="1" fillId="0" borderId="1" xfId="0" applyFont="1" applyBorder="1" applyAlignment="1">
      <alignment vertical="center"/>
    </xf>
    <xf numFmtId="49" fontId="1" fillId="0" borderId="3" xfId="0" applyNumberFormat="1" applyFont="1" applyBorder="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center" vertical="center"/>
    </xf>
    <xf numFmtId="0" fontId="1" fillId="0" borderId="3" xfId="0" applyFont="1" applyBorder="1" applyAlignment="1">
      <alignment vertical="center"/>
    </xf>
    <xf numFmtId="0" fontId="1" fillId="3" borderId="1" xfId="0"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164" fontId="1" fillId="3" borderId="3" xfId="1" applyNumberFormat="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64" fontId="1" fillId="6" borderId="1" xfId="1" applyNumberFormat="1" applyFont="1" applyFill="1" applyBorder="1" applyAlignment="1">
      <alignment horizontal="center" vertical="center" wrapText="1"/>
    </xf>
    <xf numFmtId="0" fontId="1" fillId="6" borderId="1" xfId="0" applyFont="1" applyFill="1" applyBorder="1" applyAlignment="1">
      <alignment horizontal="justify" vertical="center" wrapText="1"/>
    </xf>
    <xf numFmtId="44" fontId="1" fillId="6" borderId="1" xfId="1" applyFont="1" applyFill="1" applyBorder="1" applyAlignment="1">
      <alignment horizontal="center" vertical="center" wrapText="1"/>
    </xf>
    <xf numFmtId="44" fontId="1" fillId="3" borderId="1" xfId="1" applyFont="1" applyFill="1" applyBorder="1" applyAlignment="1">
      <alignment horizontal="center" vertical="center" wrapText="1"/>
    </xf>
    <xf numFmtId="44" fontId="1" fillId="3" borderId="3" xfId="1" applyFont="1" applyFill="1" applyBorder="1" applyAlignment="1">
      <alignment horizontal="center" vertical="center" wrapText="1"/>
    </xf>
    <xf numFmtId="44" fontId="1" fillId="0" borderId="0" xfId="1" applyFont="1" applyFill="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1" fillId="6" borderId="1" xfId="0" applyFont="1" applyFill="1" applyBorder="1" applyAlignment="1">
      <alignment horizontal="center" vertical="center"/>
    </xf>
    <xf numFmtId="49" fontId="1" fillId="6" borderId="1" xfId="0" applyNumberFormat="1" applyFont="1" applyFill="1" applyBorder="1" applyAlignment="1">
      <alignment horizontal="center" vertical="center" wrapText="1"/>
    </xf>
    <xf numFmtId="165" fontId="1" fillId="6" borderId="1" xfId="2" applyNumberFormat="1" applyFont="1" applyFill="1" applyBorder="1" applyAlignment="1">
      <alignment horizontal="center" vertical="center" wrapText="1"/>
    </xf>
    <xf numFmtId="165" fontId="1" fillId="0" borderId="0" xfId="2" applyNumberFormat="1" applyFont="1" applyAlignment="1">
      <alignment horizontal="center" vertical="center" wrapText="1"/>
    </xf>
    <xf numFmtId="44" fontId="1" fillId="0" borderId="0" xfId="0" applyNumberFormat="1" applyFont="1" applyAlignment="1">
      <alignment horizontal="center" vertical="center" wrapText="1"/>
    </xf>
    <xf numFmtId="165" fontId="1" fillId="0" borderId="1" xfId="2"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165" fontId="1" fillId="0" borderId="3" xfId="2" applyNumberFormat="1" applyFont="1" applyFill="1" applyBorder="1" applyAlignment="1">
      <alignment horizontal="center" vertical="center" wrapText="1"/>
    </xf>
    <xf numFmtId="44" fontId="1" fillId="0" borderId="3" xfId="0" applyNumberFormat="1" applyFont="1" applyBorder="1" applyAlignment="1">
      <alignment horizontal="center" vertical="center" wrapText="1"/>
    </xf>
    <xf numFmtId="0" fontId="1" fillId="0" borderId="3" xfId="0" applyFont="1" applyBorder="1" applyAlignment="1">
      <alignment horizontal="justify" vertical="center" wrapText="1"/>
    </xf>
    <xf numFmtId="165" fontId="1" fillId="0" borderId="0" xfId="2" applyNumberFormat="1" applyFont="1" applyFill="1" applyAlignment="1">
      <alignment horizontal="center" vertical="center" wrapText="1"/>
    </xf>
    <xf numFmtId="44" fontId="1" fillId="0" borderId="1" xfId="1" applyFont="1" applyFill="1" applyBorder="1" applyAlignment="1">
      <alignment horizontal="center" vertical="center" wrapText="1"/>
    </xf>
    <xf numFmtId="44" fontId="1" fillId="0" borderId="3" xfId="1" applyFont="1" applyFill="1" applyBorder="1" applyAlignment="1">
      <alignment horizontal="center" vertical="center" wrapText="1"/>
    </xf>
    <xf numFmtId="165" fontId="1" fillId="0" borderId="3" xfId="0" applyNumberFormat="1" applyFont="1" applyBorder="1" applyAlignment="1">
      <alignment horizontal="center" vertical="center" wrapText="1"/>
    </xf>
    <xf numFmtId="165" fontId="6" fillId="0" borderId="2" xfId="2" applyNumberFormat="1" applyFont="1" applyFill="1" applyBorder="1" applyAlignment="1">
      <alignment horizontal="center" vertical="center" wrapText="1"/>
    </xf>
    <xf numFmtId="44" fontId="6" fillId="0" borderId="2" xfId="0" applyNumberFormat="1" applyFont="1" applyBorder="1" applyAlignment="1">
      <alignment horizontal="center" vertical="center" wrapText="1"/>
    </xf>
    <xf numFmtId="44" fontId="6" fillId="0" borderId="2" xfId="1" applyFont="1" applyFill="1" applyBorder="1" applyAlignment="1">
      <alignment horizontal="center" vertical="center" wrapText="1"/>
    </xf>
    <xf numFmtId="44" fontId="1" fillId="7" borderId="3" xfId="0" applyNumberFormat="1" applyFont="1" applyFill="1" applyBorder="1" applyAlignment="1">
      <alignment horizontal="center" vertical="center" wrapText="1"/>
    </xf>
    <xf numFmtId="0" fontId="4" fillId="4" borderId="0" xfId="0" applyFont="1" applyFill="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Border="1" applyAlignment="1">
      <alignment horizontal="left" vertical="top" wrapText="1"/>
    </xf>
  </cellXfs>
  <cellStyles count="3">
    <cellStyle name="Comma" xfId="2" builtinId="3"/>
    <cellStyle name="Currency" xfId="1" builtinId="4"/>
    <cellStyle name="Normal" xfId="0" builtinId="0"/>
  </cellStyles>
  <dxfs count="42">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5" formatCode="_(* #,##0_);_(* \(#,##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5" formatCode="_(* #,##0_);_(* \(#,##0\);_(*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4" formatCode="_(&quot;$&quot;* #,##0.0000_);_(&quot;$&quot;* \(#,##0.0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5" formatCode="_(* #,##0_);_(* \(#,##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5" formatCode="_(* #,##0_);_(* \(#,##0\);_(*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4" formatCode="_(&quot;$&quot;* #,##0.0000_);_(&quot;$&quot;* \(#,##0.0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strike val="0"/>
        <outline val="0"/>
        <shadow val="0"/>
        <u val="none"/>
        <vertAlign val="baseline"/>
        <color auto="1"/>
        <name val="Calibri"/>
        <family val="2"/>
        <scheme val="minor"/>
      </font>
    </dxf>
    <dxf>
      <border outline="0">
        <bottom style="thin">
          <color indexed="64"/>
        </bottom>
      </border>
    </dxf>
    <dxf>
      <font>
        <b val="0"/>
        <i val="0"/>
        <strike val="0"/>
        <condense val="0"/>
        <extend val="0"/>
        <outline val="0"/>
        <shadow val="0"/>
        <u val="none"/>
        <vertAlign val="baseline"/>
        <sz val="12"/>
        <color auto="1"/>
        <name val="Calibri"/>
        <family val="2"/>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1D4F69-494E-415E-9A26-C453BAE51D84}" name="Table1" displayName="Table1" ref="A1:R37" totalsRowCount="1" headerRowDxfId="41" dataDxfId="39" totalsRowDxfId="37" headerRowBorderDxfId="40" tableBorderDxfId="38" totalsRowBorderDxfId="36">
  <autoFilter ref="A1:R36" xr:uid="{6A1D4F69-494E-415E-9A26-C453BAE51D84}"/>
  <tableColumns count="18">
    <tableColumn id="2" xr3:uid="{0086169A-AE50-4D85-A338-670B30FA3989}" name="Location" totalsRowLabel="Total" dataDxfId="35" totalsRowDxfId="34"/>
    <tableColumn id="3" xr3:uid="{1EC80747-AB42-45B7-A533-08E58120EB6B}" name="Network Name" dataDxfId="33" totalsRowDxfId="32"/>
    <tableColumn id="4" xr3:uid="{E8661F26-4061-4B30-935A-F9766805C04D}" name="Current Model" dataDxfId="31" totalsRowDxfId="30"/>
    <tableColumn id="1" xr3:uid="{3CA1D04D-FA8E-4590-AE56-0DB2201C5A6F}" name="Proposed Model" dataDxfId="29" totalsRowDxfId="28"/>
    <tableColumn id="23" xr3:uid="{8B96AE11-A190-401F-9808-6675EB38A6FD}" name="BW per page" dataDxfId="27" totalsRowDxfId="26"/>
    <tableColumn id="5" xr3:uid="{D031B65D-D2E3-4550-B7AB-C20A2FF1FA61}" name="BW Pages Printed 2022" dataDxfId="25" totalsRowDxfId="24" dataCellStyle="Comma"/>
    <tableColumn id="9" xr3:uid="{955246F4-7B09-48EF-8BD9-305A55955724}" name="BW Calculated Cost for 2022" totalsRowFunction="sum" dataDxfId="23" totalsRowDxfId="22">
      <calculatedColumnFormula>Table1[[#This Row],[BW per page]]*Table1[[#This Row],[BW Pages Printed 2022]]</calculatedColumnFormula>
    </tableColumn>
    <tableColumn id="6" xr3:uid="{5578808E-5E25-49E7-B779-435115BB3683}" name="Color Y/N" dataDxfId="21" totalsRowDxfId="20"/>
    <tableColumn id="24" xr3:uid="{EA3832A9-511E-4EF6-AE3D-0BE528E18C3A}" name="Color per page" dataDxfId="19" totalsRowDxfId="18" dataCellStyle="Currency"/>
    <tableColumn id="11" xr3:uid="{4D9002DE-DD75-41E1-A1A6-20367C439B36}" name="Color Pages Printed 2022" dataDxfId="17" totalsRowDxfId="16" dataCellStyle="Comma"/>
    <tableColumn id="10" xr3:uid="{A72CA4EE-1975-41FC-A5D6-D78439D6AC0C}" name="Color Calculated Cost for 2022" totalsRowFunction="sum" dataDxfId="15" totalsRowDxfId="14" dataCellStyle="Currency">
      <calculatedColumnFormula>Table1[[#This Row],[Color per page]]*Table1[[#This Row],[Color Pages Printed 2022]]</calculatedColumnFormula>
    </tableColumn>
    <tableColumn id="7" xr3:uid="{2FB89B30-7890-40D1-ABA3-DA846D631832}" name=" Lease 5 Year Term Monthly" totalsRowFunction="sum" dataDxfId="13" totalsRowDxfId="12" dataCellStyle="Currency"/>
    <tableColumn id="8" xr3:uid="{AB21D248-39DD-4018-B4A3-CF3F7F663A01}" name="Fax Included" dataDxfId="11" totalsRowDxfId="10"/>
    <tableColumn id="12" xr3:uid="{FFFB93E6-3E7F-48B6-8F08-757E8C7CE3E8}" name="Includes Hole Punch" dataDxfId="9" totalsRowDxfId="8"/>
    <tableColumn id="13" xr3:uid="{E4B67F81-A797-4B9E-A85A-4F1BEDC105F0}" name="Includes Staples" dataDxfId="7" totalsRowDxfId="6"/>
    <tableColumn id="14" xr3:uid="{487B2E1B-6249-4663-A366-5B0A9A93C428}" name="High Capacity Included" dataDxfId="5" totalsRowDxfId="4"/>
    <tableColumn id="15" xr3:uid="{E1D326D8-CFC6-4FD0-899A-6F96AF058854}" name="Notes" dataDxfId="3" totalsRowDxfId="2"/>
    <tableColumn id="18" xr3:uid="{CEAB8D89-7430-426A-846E-83FF809113E5}" name="NEED A COLUMN?_x000a_Feel free to add one"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FF13-E151-4A12-9EA7-51CAEF5D14AC}">
  <sheetPr>
    <pageSetUpPr fitToPage="1"/>
  </sheetPr>
  <dimension ref="A1:D15"/>
  <sheetViews>
    <sheetView workbookViewId="0">
      <selection sqref="A1:B5"/>
    </sheetView>
  </sheetViews>
  <sheetFormatPr defaultRowHeight="15" x14ac:dyDescent="0.25"/>
  <cols>
    <col min="3" max="3" width="14.5703125" customWidth="1"/>
    <col min="4" max="4" width="107.85546875" customWidth="1"/>
  </cols>
  <sheetData>
    <row r="1" spans="1:4" x14ac:dyDescent="0.25">
      <c r="A1" s="61" t="s">
        <v>78</v>
      </c>
      <c r="B1" s="62"/>
      <c r="C1" s="67" t="s">
        <v>103</v>
      </c>
      <c r="D1" s="68"/>
    </row>
    <row r="2" spans="1:4" x14ac:dyDescent="0.25">
      <c r="A2" s="63"/>
      <c r="B2" s="64"/>
      <c r="C2" s="3" t="s">
        <v>80</v>
      </c>
      <c r="D2" s="4" t="s">
        <v>79</v>
      </c>
    </row>
    <row r="3" spans="1:4" x14ac:dyDescent="0.25">
      <c r="A3" s="63"/>
      <c r="B3" s="64"/>
      <c r="C3" s="3" t="s">
        <v>81</v>
      </c>
      <c r="D3" s="4" t="s">
        <v>116</v>
      </c>
    </row>
    <row r="4" spans="1:4" x14ac:dyDescent="0.25">
      <c r="A4" s="63"/>
      <c r="B4" s="64"/>
      <c r="C4" s="3" t="s">
        <v>61</v>
      </c>
      <c r="D4" s="4" t="s">
        <v>82</v>
      </c>
    </row>
    <row r="5" spans="1:4" ht="15.75" thickBot="1" x14ac:dyDescent="0.3">
      <c r="A5" s="65"/>
      <c r="B5" s="66"/>
      <c r="C5" s="5" t="s">
        <v>83</v>
      </c>
      <c r="D5" s="6" t="s">
        <v>97</v>
      </c>
    </row>
    <row r="6" spans="1:4" ht="18.75" x14ac:dyDescent="0.25">
      <c r="A6" s="7"/>
      <c r="B6" s="7"/>
      <c r="C6" s="8"/>
      <c r="D6" s="9"/>
    </row>
    <row r="7" spans="1:4" ht="15" customHeight="1" x14ac:dyDescent="0.25">
      <c r="A7" s="64" t="s">
        <v>106</v>
      </c>
      <c r="B7" s="64"/>
      <c r="C7" s="64"/>
      <c r="D7" s="64"/>
    </row>
    <row r="9" spans="1:4" x14ac:dyDescent="0.25">
      <c r="A9" s="60" t="s">
        <v>107</v>
      </c>
      <c r="B9" s="60"/>
      <c r="C9" s="60"/>
      <c r="D9" s="60"/>
    </row>
    <row r="11" spans="1:4" x14ac:dyDescent="0.25">
      <c r="A11" s="69" t="s">
        <v>110</v>
      </c>
      <c r="B11" s="69"/>
      <c r="C11" s="69"/>
      <c r="D11" s="69"/>
    </row>
    <row r="12" spans="1:4" x14ac:dyDescent="0.25">
      <c r="A12" s="69"/>
      <c r="B12" s="69"/>
      <c r="C12" s="69"/>
      <c r="D12" s="69"/>
    </row>
    <row r="13" spans="1:4" x14ac:dyDescent="0.25">
      <c r="A13" s="69"/>
      <c r="B13" s="69"/>
      <c r="C13" s="69"/>
      <c r="D13" s="69"/>
    </row>
    <row r="14" spans="1:4" x14ac:dyDescent="0.25">
      <c r="A14" s="69"/>
      <c r="B14" s="69"/>
      <c r="C14" s="69"/>
      <c r="D14" s="69"/>
    </row>
    <row r="15" spans="1:4" x14ac:dyDescent="0.25">
      <c r="A15" s="69"/>
      <c r="B15" s="69"/>
      <c r="C15" s="69"/>
      <c r="D15" s="69"/>
    </row>
  </sheetData>
  <mergeCells count="5">
    <mergeCell ref="A9:D9"/>
    <mergeCell ref="A1:B5"/>
    <mergeCell ref="C1:D1"/>
    <mergeCell ref="A7:D7"/>
    <mergeCell ref="A11:D15"/>
  </mergeCells>
  <printOptions horizontalCentered="1" verticalCentered="1"/>
  <pageMargins left="0.25" right="0.25" top="0.25" bottom="0.25" header="0.05" footer="0.0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zoomScaleNormal="100" workbookViewId="0">
      <pane ySplit="1" topLeftCell="A35" activePane="bottomLeft" state="frozen"/>
      <selection pane="bottomLeft" activeCell="J2" sqref="J2"/>
    </sheetView>
  </sheetViews>
  <sheetFormatPr defaultColWidth="9.140625" defaultRowHeight="12.75" x14ac:dyDescent="0.25"/>
  <cols>
    <col min="1" max="1" width="25.42578125" style="19" customWidth="1"/>
    <col min="2" max="2" width="18.28515625" style="20" customWidth="1"/>
    <col min="3" max="3" width="11.5703125" style="2" customWidth="1"/>
    <col min="4" max="4" width="17.42578125" style="2" customWidth="1"/>
    <col min="5" max="5" width="10.42578125" style="14" customWidth="1"/>
    <col min="6" max="6" width="12.140625" style="45" customWidth="1"/>
    <col min="7" max="7" width="14.85546875" style="46" bestFit="1" customWidth="1"/>
    <col min="8" max="8" width="8.28515625" style="2" customWidth="1"/>
    <col min="9" max="9" width="9.140625" style="15" customWidth="1"/>
    <col min="10" max="10" width="11.42578125" style="52" customWidth="1"/>
    <col min="11" max="11" width="12.5703125" style="37" customWidth="1"/>
    <col min="12" max="12" width="12.7109375" style="37" customWidth="1"/>
    <col min="13" max="13" width="10.28515625" style="2" customWidth="1"/>
    <col min="14" max="15" width="9.28515625" style="2" customWidth="1"/>
    <col min="16" max="16" width="10.28515625" style="2" customWidth="1"/>
    <col min="17" max="17" width="67.85546875" style="13" customWidth="1"/>
    <col min="18" max="18" width="14" style="1" customWidth="1"/>
    <col min="19" max="16384" width="9.140625" style="1"/>
  </cols>
  <sheetData>
    <row r="1" spans="1:18" s="2" customFormat="1" ht="82.5" customHeight="1" x14ac:dyDescent="0.25">
      <c r="A1" s="38" t="s">
        <v>24</v>
      </c>
      <c r="B1" s="38" t="s">
        <v>93</v>
      </c>
      <c r="C1" s="38" t="s">
        <v>62</v>
      </c>
      <c r="D1" s="39" t="s">
        <v>85</v>
      </c>
      <c r="E1" s="39" t="s">
        <v>100</v>
      </c>
      <c r="F1" s="56" t="s">
        <v>111</v>
      </c>
      <c r="G1" s="57" t="s">
        <v>117</v>
      </c>
      <c r="H1" s="38" t="s">
        <v>109</v>
      </c>
      <c r="I1" s="41" t="s">
        <v>99</v>
      </c>
      <c r="J1" s="56" t="s">
        <v>112</v>
      </c>
      <c r="K1" s="58" t="s">
        <v>118</v>
      </c>
      <c r="L1" s="41" t="s">
        <v>108</v>
      </c>
      <c r="M1" s="39" t="s">
        <v>89</v>
      </c>
      <c r="N1" s="39" t="s">
        <v>87</v>
      </c>
      <c r="O1" s="39" t="s">
        <v>98</v>
      </c>
      <c r="P1" s="39" t="s">
        <v>88</v>
      </c>
      <c r="Q1" s="39" t="s">
        <v>76</v>
      </c>
      <c r="R1" s="39" t="s">
        <v>91</v>
      </c>
    </row>
    <row r="2" spans="1:18" s="2" customFormat="1" ht="51" x14ac:dyDescent="0.25">
      <c r="A2" s="43" t="s">
        <v>84</v>
      </c>
      <c r="B2" s="42" t="s">
        <v>84</v>
      </c>
      <c r="C2" s="31" t="s">
        <v>86</v>
      </c>
      <c r="D2" s="31" t="s">
        <v>104</v>
      </c>
      <c r="E2" s="32">
        <v>7.4000000000000003E-3</v>
      </c>
      <c r="F2" s="44" t="s">
        <v>115</v>
      </c>
      <c r="G2" s="34" t="s">
        <v>113</v>
      </c>
      <c r="H2" s="31" t="s">
        <v>22</v>
      </c>
      <c r="I2" s="32">
        <v>6.54E-2</v>
      </c>
      <c r="J2" s="44" t="s">
        <v>115</v>
      </c>
      <c r="K2" s="34" t="s">
        <v>114</v>
      </c>
      <c r="L2" s="34" t="s">
        <v>102</v>
      </c>
      <c r="M2" s="31" t="s">
        <v>90</v>
      </c>
      <c r="N2" s="31" t="s">
        <v>22</v>
      </c>
      <c r="O2" s="31" t="s">
        <v>22</v>
      </c>
      <c r="P2" s="31" t="s">
        <v>90</v>
      </c>
      <c r="Q2" s="33" t="s">
        <v>105</v>
      </c>
      <c r="R2" s="40" t="s">
        <v>95</v>
      </c>
    </row>
    <row r="3" spans="1:18" ht="80.099999999999994" customHeight="1" x14ac:dyDescent="0.25">
      <c r="A3" s="16" t="s">
        <v>25</v>
      </c>
      <c r="B3" s="17" t="s">
        <v>0</v>
      </c>
      <c r="C3" s="10" t="s">
        <v>63</v>
      </c>
      <c r="D3" s="22"/>
      <c r="E3" s="24"/>
      <c r="F3" s="47">
        <v>39852</v>
      </c>
      <c r="G3" s="48">
        <f>Table1[[#This Row],[BW per page]]*Table1[[#This Row],[BW Pages Printed 2022]]</f>
        <v>0</v>
      </c>
      <c r="H3" s="10" t="s">
        <v>22</v>
      </c>
      <c r="I3" s="23"/>
      <c r="J3" s="47">
        <v>38008</v>
      </c>
      <c r="K3" s="53">
        <f>Table1[[#This Row],[Color per page]]*Table1[[#This Row],[Color Pages Printed 2022]]</f>
        <v>0</v>
      </c>
      <c r="L3" s="35"/>
      <c r="M3" s="22"/>
      <c r="N3" s="22"/>
      <c r="O3" s="22"/>
      <c r="P3" s="22"/>
      <c r="Q3" s="27"/>
      <c r="R3" s="22"/>
    </row>
    <row r="4" spans="1:18" ht="80.099999999999994" customHeight="1" x14ac:dyDescent="0.25">
      <c r="A4" s="16" t="s">
        <v>26</v>
      </c>
      <c r="B4" s="17" t="s">
        <v>92</v>
      </c>
      <c r="C4" s="10" t="s">
        <v>72</v>
      </c>
      <c r="D4" s="22"/>
      <c r="E4" s="24"/>
      <c r="F4" s="47">
        <v>35692</v>
      </c>
      <c r="G4" s="48">
        <f>Table1[[#This Row],[BW per page]]*Table1[[#This Row],[BW Pages Printed 2022]]</f>
        <v>0</v>
      </c>
      <c r="H4" s="10" t="s">
        <v>23</v>
      </c>
      <c r="I4" s="30"/>
      <c r="J4" s="47"/>
      <c r="K4" s="53">
        <f>Table1[[#This Row],[Color per page]]*Table1[[#This Row],[Color Pages Printed 2022]]</f>
        <v>0</v>
      </c>
      <c r="L4" s="35"/>
      <c r="M4" s="22"/>
      <c r="N4" s="22"/>
      <c r="O4" s="22"/>
      <c r="P4" s="22"/>
      <c r="Q4" s="27"/>
      <c r="R4" s="22"/>
    </row>
    <row r="5" spans="1:18" ht="80.099999999999994" customHeight="1" x14ac:dyDescent="0.25">
      <c r="A5" s="16" t="s">
        <v>26</v>
      </c>
      <c r="B5" s="17" t="s">
        <v>2</v>
      </c>
      <c r="C5" s="10" t="s">
        <v>65</v>
      </c>
      <c r="D5" s="22"/>
      <c r="E5" s="24"/>
      <c r="F5" s="47">
        <v>25176</v>
      </c>
      <c r="G5" s="48">
        <f>Table1[[#This Row],[BW per page]]*Table1[[#This Row],[BW Pages Printed 2022]]</f>
        <v>0</v>
      </c>
      <c r="H5" s="10" t="s">
        <v>22</v>
      </c>
      <c r="I5" s="23"/>
      <c r="J5" s="47">
        <v>62203</v>
      </c>
      <c r="K5" s="53">
        <f>Table1[[#This Row],[Color per page]]*Table1[[#This Row],[Color Pages Printed 2022]]</f>
        <v>0</v>
      </c>
      <c r="L5" s="35"/>
      <c r="M5" s="22"/>
      <c r="N5" s="22"/>
      <c r="O5" s="22"/>
      <c r="P5" s="22"/>
      <c r="Q5" s="27"/>
      <c r="R5" s="22"/>
    </row>
    <row r="6" spans="1:18" ht="80.099999999999994" customHeight="1" x14ac:dyDescent="0.25">
      <c r="A6" s="16" t="s">
        <v>55</v>
      </c>
      <c r="B6" s="17" t="s">
        <v>6</v>
      </c>
      <c r="C6" s="10" t="s">
        <v>68</v>
      </c>
      <c r="D6" s="22"/>
      <c r="E6" s="24"/>
      <c r="F6" s="47">
        <v>12197</v>
      </c>
      <c r="G6" s="48">
        <f>Table1[[#This Row],[BW per page]]*Table1[[#This Row],[BW Pages Printed 2022]]</f>
        <v>0</v>
      </c>
      <c r="H6" s="10" t="s">
        <v>22</v>
      </c>
      <c r="I6" s="23"/>
      <c r="J6" s="47">
        <v>8834</v>
      </c>
      <c r="K6" s="53">
        <f>Table1[[#This Row],[Color per page]]*Table1[[#This Row],[Color Pages Printed 2022]]</f>
        <v>0</v>
      </c>
      <c r="L6" s="35"/>
      <c r="M6" s="22"/>
      <c r="N6" s="22"/>
      <c r="O6" s="22"/>
      <c r="P6" s="22"/>
      <c r="Q6" s="27"/>
      <c r="R6" s="22"/>
    </row>
    <row r="7" spans="1:18" ht="80.099999999999994" customHeight="1" x14ac:dyDescent="0.25">
      <c r="A7" s="16" t="s">
        <v>54</v>
      </c>
      <c r="B7" s="17" t="s">
        <v>53</v>
      </c>
      <c r="C7" s="10" t="s">
        <v>69</v>
      </c>
      <c r="D7" s="22"/>
      <c r="E7" s="24"/>
      <c r="F7" s="47">
        <v>20145</v>
      </c>
      <c r="G7" s="48">
        <f>Table1[[#This Row],[BW per page]]*Table1[[#This Row],[BW Pages Printed 2022]]</f>
        <v>0</v>
      </c>
      <c r="H7" s="10" t="s">
        <v>22</v>
      </c>
      <c r="I7" s="23"/>
      <c r="J7" s="47">
        <v>24918</v>
      </c>
      <c r="K7" s="53">
        <f>Table1[[#This Row],[Color per page]]*Table1[[#This Row],[Color Pages Printed 2022]]</f>
        <v>0</v>
      </c>
      <c r="L7" s="35"/>
      <c r="M7" s="22"/>
      <c r="N7" s="22"/>
      <c r="O7" s="22"/>
      <c r="P7" s="22"/>
      <c r="Q7" s="27"/>
      <c r="R7" s="22"/>
    </row>
    <row r="8" spans="1:18" ht="80.099999999999994" customHeight="1" x14ac:dyDescent="0.25">
      <c r="A8" s="16" t="s">
        <v>57</v>
      </c>
      <c r="B8" s="17" t="s">
        <v>56</v>
      </c>
      <c r="C8" s="10" t="s">
        <v>67</v>
      </c>
      <c r="D8" s="22"/>
      <c r="E8" s="24"/>
      <c r="F8" s="47">
        <v>3589</v>
      </c>
      <c r="G8" s="48">
        <f>Table1[[#This Row],[BW per page]]*Table1[[#This Row],[BW Pages Printed 2022]]</f>
        <v>0</v>
      </c>
      <c r="H8" s="10" t="s">
        <v>23</v>
      </c>
      <c r="I8" s="30"/>
      <c r="J8" s="47"/>
      <c r="K8" s="53">
        <f>Table1[[#This Row],[Color per page]]*Table1[[#This Row],[Color Pages Printed 2022]]</f>
        <v>0</v>
      </c>
      <c r="L8" s="35"/>
      <c r="M8" s="22"/>
      <c r="N8" s="22"/>
      <c r="O8" s="22"/>
      <c r="P8" s="22"/>
      <c r="Q8" s="27"/>
      <c r="R8" s="22"/>
    </row>
    <row r="9" spans="1:18" ht="80.099999999999994" customHeight="1" x14ac:dyDescent="0.25">
      <c r="A9" s="16" t="s">
        <v>27</v>
      </c>
      <c r="B9" s="17" t="s">
        <v>3</v>
      </c>
      <c r="C9" s="10" t="s">
        <v>67</v>
      </c>
      <c r="D9" s="22"/>
      <c r="E9" s="24"/>
      <c r="F9" s="47">
        <v>2975</v>
      </c>
      <c r="G9" s="48">
        <f>Table1[[#This Row],[BW per page]]*Table1[[#This Row],[BW Pages Printed 2022]]</f>
        <v>0</v>
      </c>
      <c r="H9" s="10" t="s">
        <v>23</v>
      </c>
      <c r="I9" s="30"/>
      <c r="J9" s="47"/>
      <c r="K9" s="53">
        <f>Table1[[#This Row],[Color per page]]*Table1[[#This Row],[Color Pages Printed 2022]]</f>
        <v>0</v>
      </c>
      <c r="L9" s="35"/>
      <c r="M9" s="22"/>
      <c r="N9" s="22"/>
      <c r="O9" s="22"/>
      <c r="P9" s="22"/>
      <c r="Q9" s="27"/>
      <c r="R9" s="22"/>
    </row>
    <row r="10" spans="1:18" ht="80.099999999999994" customHeight="1" x14ac:dyDescent="0.25">
      <c r="A10" s="16" t="s">
        <v>28</v>
      </c>
      <c r="B10" s="17" t="s">
        <v>4</v>
      </c>
      <c r="C10" s="10" t="s">
        <v>67</v>
      </c>
      <c r="D10" s="22"/>
      <c r="E10" s="24"/>
      <c r="F10" s="47">
        <v>3333</v>
      </c>
      <c r="G10" s="48">
        <f>Table1[[#This Row],[BW per page]]*Table1[[#This Row],[BW Pages Printed 2022]]</f>
        <v>0</v>
      </c>
      <c r="H10" s="10" t="s">
        <v>23</v>
      </c>
      <c r="I10" s="30"/>
      <c r="J10" s="47"/>
      <c r="K10" s="53">
        <f>Table1[[#This Row],[Color per page]]*Table1[[#This Row],[Color Pages Printed 2022]]</f>
        <v>0</v>
      </c>
      <c r="L10" s="35"/>
      <c r="M10" s="22"/>
      <c r="N10" s="22"/>
      <c r="O10" s="22"/>
      <c r="P10" s="22"/>
      <c r="Q10" s="27"/>
      <c r="R10" s="22"/>
    </row>
    <row r="11" spans="1:18" ht="80.099999999999994" customHeight="1" x14ac:dyDescent="0.25">
      <c r="A11" s="16" t="s">
        <v>29</v>
      </c>
      <c r="B11" s="17" t="s">
        <v>5</v>
      </c>
      <c r="C11" s="10" t="s">
        <v>67</v>
      </c>
      <c r="D11" s="22"/>
      <c r="E11" s="24"/>
      <c r="F11" s="47">
        <v>3208</v>
      </c>
      <c r="G11" s="48">
        <f>Table1[[#This Row],[BW per page]]*Table1[[#This Row],[BW Pages Printed 2022]]</f>
        <v>0</v>
      </c>
      <c r="H11" s="10" t="s">
        <v>23</v>
      </c>
      <c r="I11" s="30"/>
      <c r="J11" s="47"/>
      <c r="K11" s="53">
        <f>Table1[[#This Row],[Color per page]]*Table1[[#This Row],[Color Pages Printed 2022]]</f>
        <v>0</v>
      </c>
      <c r="L11" s="35"/>
      <c r="M11" s="22"/>
      <c r="N11" s="22"/>
      <c r="O11" s="22"/>
      <c r="P11" s="22"/>
      <c r="Q11" s="27"/>
      <c r="R11" s="22"/>
    </row>
    <row r="12" spans="1:18" ht="80.099999999999994" customHeight="1" x14ac:dyDescent="0.25">
      <c r="A12" s="12" t="s">
        <v>30</v>
      </c>
      <c r="B12" s="17" t="s">
        <v>58</v>
      </c>
      <c r="C12" s="10" t="s">
        <v>70</v>
      </c>
      <c r="D12" s="22"/>
      <c r="E12" s="24"/>
      <c r="F12" s="47">
        <v>1595</v>
      </c>
      <c r="G12" s="48">
        <f>Table1[[#This Row],[BW per page]]*Table1[[#This Row],[BW Pages Printed 2022]]</f>
        <v>0</v>
      </c>
      <c r="H12" s="10" t="s">
        <v>23</v>
      </c>
      <c r="I12" s="30"/>
      <c r="J12" s="47"/>
      <c r="K12" s="53">
        <f>Table1[[#This Row],[Color per page]]*Table1[[#This Row],[Color Pages Printed 2022]]</f>
        <v>0</v>
      </c>
      <c r="L12" s="35"/>
      <c r="M12" s="22"/>
      <c r="N12" s="22"/>
      <c r="O12" s="22"/>
      <c r="P12" s="22"/>
      <c r="Q12" s="27"/>
      <c r="R12" s="22"/>
    </row>
    <row r="13" spans="1:18" ht="80.099999999999994" customHeight="1" x14ac:dyDescent="0.25">
      <c r="A13" s="16" t="s">
        <v>59</v>
      </c>
      <c r="B13" s="17" t="s">
        <v>94</v>
      </c>
      <c r="C13" s="10" t="s">
        <v>67</v>
      </c>
      <c r="D13" s="22"/>
      <c r="E13" s="24"/>
      <c r="F13" s="47">
        <v>827</v>
      </c>
      <c r="G13" s="48">
        <f>Table1[[#This Row],[BW per page]]*Table1[[#This Row],[BW Pages Printed 2022]]</f>
        <v>0</v>
      </c>
      <c r="H13" s="10" t="s">
        <v>22</v>
      </c>
      <c r="I13" s="23"/>
      <c r="J13" s="47">
        <v>2225</v>
      </c>
      <c r="K13" s="53">
        <f>Table1[[#This Row],[Color per page]]*Table1[[#This Row],[Color Pages Printed 2022]]</f>
        <v>0</v>
      </c>
      <c r="L13" s="35"/>
      <c r="M13" s="22"/>
      <c r="N13" s="22"/>
      <c r="O13" s="22"/>
      <c r="P13" s="22"/>
      <c r="Q13" s="27"/>
      <c r="R13" s="22"/>
    </row>
    <row r="14" spans="1:18" ht="80.099999999999994" customHeight="1" x14ac:dyDescent="0.25">
      <c r="A14" s="16" t="s">
        <v>31</v>
      </c>
      <c r="B14" s="17" t="s">
        <v>7</v>
      </c>
      <c r="C14" s="10" t="s">
        <v>67</v>
      </c>
      <c r="D14" s="22"/>
      <c r="E14" s="24"/>
      <c r="F14" s="47">
        <v>387</v>
      </c>
      <c r="G14" s="48">
        <f>Table1[[#This Row],[BW per page]]*Table1[[#This Row],[BW Pages Printed 2022]]</f>
        <v>0</v>
      </c>
      <c r="H14" s="10" t="s">
        <v>23</v>
      </c>
      <c r="I14" s="30"/>
      <c r="J14" s="47"/>
      <c r="K14" s="53">
        <f>Table1[[#This Row],[Color per page]]*Table1[[#This Row],[Color Pages Printed 2022]]</f>
        <v>0</v>
      </c>
      <c r="L14" s="35"/>
      <c r="M14" s="22"/>
      <c r="N14" s="22"/>
      <c r="O14" s="22"/>
      <c r="P14" s="22"/>
      <c r="Q14" s="27"/>
      <c r="R14" s="22"/>
    </row>
    <row r="15" spans="1:18" ht="80.099999999999994" customHeight="1" x14ac:dyDescent="0.25">
      <c r="A15" s="16" t="s">
        <v>32</v>
      </c>
      <c r="B15" s="17" t="s">
        <v>8</v>
      </c>
      <c r="C15" s="10" t="s">
        <v>68</v>
      </c>
      <c r="D15" s="22"/>
      <c r="E15" s="24"/>
      <c r="F15" s="47">
        <v>9538</v>
      </c>
      <c r="G15" s="48">
        <f>Table1[[#This Row],[BW per page]]*Table1[[#This Row],[BW Pages Printed 2022]]</f>
        <v>0</v>
      </c>
      <c r="H15" s="10" t="s">
        <v>22</v>
      </c>
      <c r="I15" s="23"/>
      <c r="J15" s="47">
        <v>53014</v>
      </c>
      <c r="K15" s="53">
        <f>Table1[[#This Row],[Color per page]]*Table1[[#This Row],[Color Pages Printed 2022]]</f>
        <v>0</v>
      </c>
      <c r="L15" s="35"/>
      <c r="M15" s="22"/>
      <c r="N15" s="22"/>
      <c r="O15" s="22"/>
      <c r="P15" s="22"/>
      <c r="Q15" s="27"/>
      <c r="R15" s="22"/>
    </row>
    <row r="16" spans="1:18" ht="80.099999999999994" customHeight="1" x14ac:dyDescent="0.25">
      <c r="A16" s="16" t="s">
        <v>32</v>
      </c>
      <c r="B16" s="17" t="s">
        <v>9</v>
      </c>
      <c r="C16" s="10" t="s">
        <v>67</v>
      </c>
      <c r="D16" s="22"/>
      <c r="E16" s="24"/>
      <c r="F16" s="47">
        <v>3361</v>
      </c>
      <c r="G16" s="48">
        <f>Table1[[#This Row],[BW per page]]*Table1[[#This Row],[BW Pages Printed 2022]]</f>
        <v>0</v>
      </c>
      <c r="H16" s="10" t="s">
        <v>23</v>
      </c>
      <c r="I16" s="30"/>
      <c r="J16" s="47"/>
      <c r="K16" s="53">
        <f>Table1[[#This Row],[Color per page]]*Table1[[#This Row],[Color Pages Printed 2022]]</f>
        <v>0</v>
      </c>
      <c r="L16" s="35"/>
      <c r="M16" s="22"/>
      <c r="N16" s="22"/>
      <c r="O16" s="22"/>
      <c r="P16" s="22"/>
      <c r="Q16" s="27"/>
      <c r="R16" s="22"/>
    </row>
    <row r="17" spans="1:18" ht="80.099999999999994" customHeight="1" x14ac:dyDescent="0.25">
      <c r="A17" s="16" t="s">
        <v>32</v>
      </c>
      <c r="B17" s="17" t="s">
        <v>10</v>
      </c>
      <c r="C17" s="10" t="s">
        <v>71</v>
      </c>
      <c r="D17" s="22"/>
      <c r="E17" s="24"/>
      <c r="F17" s="47">
        <v>5610</v>
      </c>
      <c r="G17" s="48">
        <f>Table1[[#This Row],[BW per page]]*Table1[[#This Row],[BW Pages Printed 2022]]</f>
        <v>0</v>
      </c>
      <c r="H17" s="10" t="s">
        <v>22</v>
      </c>
      <c r="I17" s="23"/>
      <c r="J17" s="47">
        <v>6000</v>
      </c>
      <c r="K17" s="53">
        <f>Table1[[#This Row],[Color per page]]*Table1[[#This Row],[Color Pages Printed 2022]]</f>
        <v>0</v>
      </c>
      <c r="L17" s="35"/>
      <c r="M17" s="22"/>
      <c r="N17" s="22"/>
      <c r="O17" s="22"/>
      <c r="P17" s="22"/>
      <c r="Q17" s="27"/>
      <c r="R17" s="22"/>
    </row>
    <row r="18" spans="1:18" ht="80.099999999999994" customHeight="1" x14ac:dyDescent="0.25">
      <c r="A18" s="16" t="s">
        <v>26</v>
      </c>
      <c r="B18" s="17" t="s">
        <v>1</v>
      </c>
      <c r="C18" s="10" t="s">
        <v>64</v>
      </c>
      <c r="D18" s="22"/>
      <c r="E18" s="24"/>
      <c r="F18" s="47">
        <v>53244</v>
      </c>
      <c r="G18" s="48">
        <f>Table1[[#This Row],[BW per page]]*Table1[[#This Row],[BW Pages Printed 2022]]</f>
        <v>0</v>
      </c>
      <c r="H18" s="10" t="s">
        <v>23</v>
      </c>
      <c r="I18" s="30"/>
      <c r="J18" s="47"/>
      <c r="K18" s="53">
        <f>Table1[[#This Row],[Color per page]]*Table1[[#This Row],[Color Pages Printed 2022]]</f>
        <v>0</v>
      </c>
      <c r="L18" s="35"/>
      <c r="M18" s="22"/>
      <c r="N18" s="22"/>
      <c r="O18" s="22"/>
      <c r="P18" s="22"/>
      <c r="Q18" s="27"/>
      <c r="R18" s="22"/>
    </row>
    <row r="19" spans="1:18" ht="80.099999999999994" customHeight="1" x14ac:dyDescent="0.25">
      <c r="A19" s="16" t="s">
        <v>26</v>
      </c>
      <c r="B19" s="17" t="s">
        <v>77</v>
      </c>
      <c r="C19" s="10" t="s">
        <v>75</v>
      </c>
      <c r="D19" s="22"/>
      <c r="E19" s="24"/>
      <c r="F19" s="47">
        <v>2000</v>
      </c>
      <c r="G19" s="48">
        <f>Table1[[#This Row],[BW per page]]*Table1[[#This Row],[BW Pages Printed 2022]]</f>
        <v>0</v>
      </c>
      <c r="H19" s="10" t="s">
        <v>23</v>
      </c>
      <c r="I19" s="30"/>
      <c r="J19" s="47"/>
      <c r="K19" s="53">
        <f>Table1[[#This Row],[Color per page]]*Table1[[#This Row],[Color Pages Printed 2022]]</f>
        <v>0</v>
      </c>
      <c r="L19" s="35"/>
      <c r="M19" s="22"/>
      <c r="N19" s="22"/>
      <c r="O19" s="22"/>
      <c r="P19" s="22"/>
      <c r="Q19" s="27"/>
      <c r="R19" s="22"/>
    </row>
    <row r="20" spans="1:18" ht="80.099999999999994" customHeight="1" x14ac:dyDescent="0.25">
      <c r="A20" s="16" t="s">
        <v>26</v>
      </c>
      <c r="B20" s="17" t="s">
        <v>11</v>
      </c>
      <c r="C20" s="10" t="s">
        <v>65</v>
      </c>
      <c r="D20" s="22"/>
      <c r="E20" s="24"/>
      <c r="F20" s="47">
        <v>22399</v>
      </c>
      <c r="G20" s="48">
        <f>Table1[[#This Row],[BW per page]]*Table1[[#This Row],[BW Pages Printed 2022]]</f>
        <v>0</v>
      </c>
      <c r="H20" s="10" t="s">
        <v>22</v>
      </c>
      <c r="I20" s="23"/>
      <c r="J20" s="47">
        <v>72674</v>
      </c>
      <c r="K20" s="53">
        <f>Table1[[#This Row],[Color per page]]*Table1[[#This Row],[Color Pages Printed 2022]]</f>
        <v>0</v>
      </c>
      <c r="L20" s="35"/>
      <c r="M20" s="22"/>
      <c r="N20" s="22"/>
      <c r="O20" s="22"/>
      <c r="P20" s="22"/>
      <c r="Q20" s="27"/>
      <c r="R20" s="22"/>
    </row>
    <row r="21" spans="1:18" ht="80.099999999999994" customHeight="1" x14ac:dyDescent="0.25">
      <c r="A21" s="16" t="s">
        <v>33</v>
      </c>
      <c r="B21" s="17" t="s">
        <v>96</v>
      </c>
      <c r="C21" s="10" t="s">
        <v>72</v>
      </c>
      <c r="D21" s="22"/>
      <c r="E21" s="24"/>
      <c r="F21" s="47">
        <v>35692</v>
      </c>
      <c r="G21" s="48">
        <f>Table1[[#This Row],[BW per page]]*Table1[[#This Row],[BW Pages Printed 2022]]</f>
        <v>0</v>
      </c>
      <c r="H21" s="10" t="s">
        <v>23</v>
      </c>
      <c r="I21" s="30"/>
      <c r="J21" s="47"/>
      <c r="K21" s="53">
        <f>Table1[[#This Row],[Color per page]]*Table1[[#This Row],[Color Pages Printed 2022]]</f>
        <v>0</v>
      </c>
      <c r="L21" s="35"/>
      <c r="M21" s="22"/>
      <c r="N21" s="22"/>
      <c r="O21" s="22"/>
      <c r="P21" s="22"/>
      <c r="Q21" s="27"/>
      <c r="R21" s="22"/>
    </row>
    <row r="22" spans="1:18" ht="80.099999999999994" customHeight="1" x14ac:dyDescent="0.25">
      <c r="A22" s="16" t="s">
        <v>60</v>
      </c>
      <c r="B22" s="17" t="s">
        <v>12</v>
      </c>
      <c r="C22" s="10" t="s">
        <v>67</v>
      </c>
      <c r="D22" s="22"/>
      <c r="E22" s="24"/>
      <c r="F22" s="47">
        <v>4243</v>
      </c>
      <c r="G22" s="48">
        <f>Table1[[#This Row],[BW per page]]*Table1[[#This Row],[BW Pages Printed 2022]]</f>
        <v>0</v>
      </c>
      <c r="H22" s="10" t="s">
        <v>22</v>
      </c>
      <c r="I22" s="23"/>
      <c r="J22" s="47">
        <v>5598</v>
      </c>
      <c r="K22" s="53">
        <f>Table1[[#This Row],[Color per page]]*Table1[[#This Row],[Color Pages Printed 2022]]</f>
        <v>0</v>
      </c>
      <c r="L22" s="35"/>
      <c r="M22" s="22"/>
      <c r="N22" s="22"/>
      <c r="O22" s="22"/>
      <c r="P22" s="22"/>
      <c r="Q22" s="27"/>
      <c r="R22" s="22"/>
    </row>
    <row r="23" spans="1:18" ht="80.099999999999994" customHeight="1" x14ac:dyDescent="0.25">
      <c r="A23" s="16" t="s">
        <v>34</v>
      </c>
      <c r="B23" s="17" t="s">
        <v>13</v>
      </c>
      <c r="C23" s="10" t="s">
        <v>63</v>
      </c>
      <c r="D23" s="22"/>
      <c r="E23" s="24"/>
      <c r="F23" s="47">
        <v>10560</v>
      </c>
      <c r="G23" s="48">
        <f>Table1[[#This Row],[BW per page]]*Table1[[#This Row],[BW Pages Printed 2022]]</f>
        <v>0</v>
      </c>
      <c r="H23" s="10" t="s">
        <v>22</v>
      </c>
      <c r="I23" s="23"/>
      <c r="J23" s="47">
        <v>16617</v>
      </c>
      <c r="K23" s="53">
        <f>Table1[[#This Row],[Color per page]]*Table1[[#This Row],[Color Pages Printed 2022]]</f>
        <v>0</v>
      </c>
      <c r="L23" s="35"/>
      <c r="M23" s="22"/>
      <c r="N23" s="22"/>
      <c r="O23" s="22"/>
      <c r="P23" s="22"/>
      <c r="Q23" s="27"/>
      <c r="R23" s="22"/>
    </row>
    <row r="24" spans="1:18" ht="80.099999999999994" customHeight="1" x14ac:dyDescent="0.25">
      <c r="A24" s="16" t="s">
        <v>52</v>
      </c>
      <c r="B24" s="17" t="s">
        <v>44</v>
      </c>
      <c r="C24" s="10" t="s">
        <v>73</v>
      </c>
      <c r="D24" s="22"/>
      <c r="E24" s="24"/>
      <c r="F24" s="47">
        <v>18277</v>
      </c>
      <c r="G24" s="48">
        <f>Table1[[#This Row],[BW per page]]*Table1[[#This Row],[BW Pages Printed 2022]]</f>
        <v>0</v>
      </c>
      <c r="H24" s="10" t="s">
        <v>23</v>
      </c>
      <c r="I24" s="30"/>
      <c r="J24" s="47"/>
      <c r="K24" s="53">
        <f>Table1[[#This Row],[Color per page]]*Table1[[#This Row],[Color Pages Printed 2022]]</f>
        <v>0</v>
      </c>
      <c r="L24" s="35"/>
      <c r="M24" s="22"/>
      <c r="N24" s="22"/>
      <c r="O24" s="22"/>
      <c r="P24" s="22"/>
      <c r="Q24" s="27"/>
      <c r="R24" s="22"/>
    </row>
    <row r="25" spans="1:18" ht="80.099999999999994" customHeight="1" x14ac:dyDescent="0.25">
      <c r="A25" s="12" t="s">
        <v>51</v>
      </c>
      <c r="B25" s="17" t="s">
        <v>47</v>
      </c>
      <c r="C25" s="10" t="s">
        <v>63</v>
      </c>
      <c r="D25" s="22"/>
      <c r="E25" s="24"/>
      <c r="F25" s="47">
        <v>15617</v>
      </c>
      <c r="G25" s="48">
        <f>Table1[[#This Row],[BW per page]]*Table1[[#This Row],[BW Pages Printed 2022]]</f>
        <v>0</v>
      </c>
      <c r="H25" s="10" t="s">
        <v>22</v>
      </c>
      <c r="I25" s="23"/>
      <c r="J25" s="47">
        <v>30959</v>
      </c>
      <c r="K25" s="53">
        <f>Table1[[#This Row],[Color per page]]*Table1[[#This Row],[Color Pages Printed 2022]]</f>
        <v>0</v>
      </c>
      <c r="L25" s="35"/>
      <c r="M25" s="22"/>
      <c r="N25" s="22"/>
      <c r="O25" s="22"/>
      <c r="P25" s="22"/>
      <c r="Q25" s="27"/>
      <c r="R25" s="22"/>
    </row>
    <row r="26" spans="1:18" ht="80.099999999999994" customHeight="1" x14ac:dyDescent="0.25">
      <c r="A26" s="16" t="s">
        <v>35</v>
      </c>
      <c r="B26" s="17" t="s">
        <v>14</v>
      </c>
      <c r="C26" s="10" t="s">
        <v>63</v>
      </c>
      <c r="D26" s="22"/>
      <c r="E26" s="24"/>
      <c r="F26" s="47">
        <v>19193</v>
      </c>
      <c r="G26" s="48">
        <f>Table1[[#This Row],[BW per page]]*Table1[[#This Row],[BW Pages Printed 2022]]</f>
        <v>0</v>
      </c>
      <c r="H26" s="10" t="s">
        <v>22</v>
      </c>
      <c r="I26" s="23"/>
      <c r="J26" s="47">
        <v>24022</v>
      </c>
      <c r="K26" s="53">
        <f>Table1[[#This Row],[Color per page]]*Table1[[#This Row],[Color Pages Printed 2022]]</f>
        <v>0</v>
      </c>
      <c r="L26" s="35"/>
      <c r="M26" s="22"/>
      <c r="N26" s="22"/>
      <c r="O26" s="22"/>
      <c r="P26" s="22"/>
      <c r="Q26" s="27"/>
      <c r="R26" s="22"/>
    </row>
    <row r="27" spans="1:18" ht="80.099999999999994" customHeight="1" x14ac:dyDescent="0.25">
      <c r="A27" s="12" t="s">
        <v>38</v>
      </c>
      <c r="B27" s="17" t="s">
        <v>48</v>
      </c>
      <c r="C27" s="10" t="s">
        <v>74</v>
      </c>
      <c r="D27" s="22"/>
      <c r="E27" s="24"/>
      <c r="F27" s="47">
        <v>59743</v>
      </c>
      <c r="G27" s="48">
        <f>Table1[[#This Row],[BW per page]]*Table1[[#This Row],[BW Pages Printed 2022]]</f>
        <v>0</v>
      </c>
      <c r="H27" s="10" t="s">
        <v>23</v>
      </c>
      <c r="I27" s="30"/>
      <c r="J27" s="47"/>
      <c r="K27" s="53">
        <f>Table1[[#This Row],[Color per page]]*Table1[[#This Row],[Color Pages Printed 2022]]</f>
        <v>0</v>
      </c>
      <c r="L27" s="35"/>
      <c r="M27" s="22"/>
      <c r="N27" s="22"/>
      <c r="O27" s="22"/>
      <c r="P27" s="22"/>
      <c r="Q27" s="27"/>
      <c r="R27" s="22"/>
    </row>
    <row r="28" spans="1:18" ht="80.099999999999994" customHeight="1" x14ac:dyDescent="0.25">
      <c r="A28" s="16" t="s">
        <v>39</v>
      </c>
      <c r="B28" s="17" t="s">
        <v>49</v>
      </c>
      <c r="C28" s="10" t="s">
        <v>75</v>
      </c>
      <c r="D28" s="22"/>
      <c r="E28" s="24"/>
      <c r="F28" s="47">
        <v>5339</v>
      </c>
      <c r="G28" s="48">
        <f>Table1[[#This Row],[BW per page]]*Table1[[#This Row],[BW Pages Printed 2022]]</f>
        <v>0</v>
      </c>
      <c r="H28" s="10" t="s">
        <v>23</v>
      </c>
      <c r="I28" s="30"/>
      <c r="J28" s="47"/>
      <c r="K28" s="53">
        <f>Table1[[#This Row],[Color per page]]*Table1[[#This Row],[Color Pages Printed 2022]]</f>
        <v>0</v>
      </c>
      <c r="L28" s="35"/>
      <c r="M28" s="22"/>
      <c r="N28" s="22"/>
      <c r="O28" s="22"/>
      <c r="P28" s="22"/>
      <c r="Q28" s="27"/>
      <c r="R28" s="22"/>
    </row>
    <row r="29" spans="1:18" ht="80.099999999999994" customHeight="1" x14ac:dyDescent="0.25">
      <c r="A29" s="16" t="s">
        <v>36</v>
      </c>
      <c r="B29" s="17" t="s">
        <v>21</v>
      </c>
      <c r="C29" s="10" t="s">
        <v>66</v>
      </c>
      <c r="D29" s="22"/>
      <c r="E29" s="24"/>
      <c r="F29" s="47">
        <v>37539</v>
      </c>
      <c r="G29" s="48">
        <f>Table1[[#This Row],[BW per page]]*Table1[[#This Row],[BW Pages Printed 2022]]</f>
        <v>0</v>
      </c>
      <c r="H29" s="10" t="s">
        <v>23</v>
      </c>
      <c r="I29" s="30"/>
      <c r="J29" s="47"/>
      <c r="K29" s="53">
        <f>Table1[[#This Row],[Color per page]]*Table1[[#This Row],[Color Pages Printed 2022]]</f>
        <v>0</v>
      </c>
      <c r="L29" s="35"/>
      <c r="M29" s="22"/>
      <c r="N29" s="22"/>
      <c r="O29" s="22"/>
      <c r="P29" s="22"/>
      <c r="Q29" s="27"/>
      <c r="R29" s="22"/>
    </row>
    <row r="30" spans="1:18" ht="80.099999999999994" customHeight="1" x14ac:dyDescent="0.25">
      <c r="A30" s="16" t="s">
        <v>37</v>
      </c>
      <c r="B30" s="17" t="s">
        <v>20</v>
      </c>
      <c r="C30" s="10" t="s">
        <v>63</v>
      </c>
      <c r="D30" s="22"/>
      <c r="E30" s="24"/>
      <c r="F30" s="47">
        <v>44769</v>
      </c>
      <c r="G30" s="48">
        <f>Table1[[#This Row],[BW per page]]*Table1[[#This Row],[BW Pages Printed 2022]]</f>
        <v>0</v>
      </c>
      <c r="H30" s="10" t="s">
        <v>22</v>
      </c>
      <c r="I30" s="23"/>
      <c r="J30" s="47">
        <v>22581</v>
      </c>
      <c r="K30" s="53">
        <f>Table1[[#This Row],[Color per page]]*Table1[[#This Row],[Color Pages Printed 2022]]</f>
        <v>0</v>
      </c>
      <c r="L30" s="35"/>
      <c r="M30" s="22"/>
      <c r="N30" s="22"/>
      <c r="O30" s="22"/>
      <c r="P30" s="22"/>
      <c r="Q30" s="27"/>
      <c r="R30" s="22"/>
    </row>
    <row r="31" spans="1:18" ht="80.099999999999994" customHeight="1" x14ac:dyDescent="0.25">
      <c r="A31" s="16" t="s">
        <v>40</v>
      </c>
      <c r="B31" s="17" t="s">
        <v>15</v>
      </c>
      <c r="C31" s="10" t="s">
        <v>63</v>
      </c>
      <c r="D31" s="22"/>
      <c r="E31" s="24"/>
      <c r="F31" s="47">
        <v>25294</v>
      </c>
      <c r="G31" s="48">
        <f>Table1[[#This Row],[BW per page]]*Table1[[#This Row],[BW Pages Printed 2022]]</f>
        <v>0</v>
      </c>
      <c r="H31" s="10" t="s">
        <v>22</v>
      </c>
      <c r="I31" s="23"/>
      <c r="J31" s="47">
        <v>22713</v>
      </c>
      <c r="K31" s="53">
        <f>Table1[[#This Row],[Color per page]]*Table1[[#This Row],[Color Pages Printed 2022]]</f>
        <v>0</v>
      </c>
      <c r="L31" s="35"/>
      <c r="M31" s="22"/>
      <c r="N31" s="22"/>
      <c r="O31" s="22"/>
      <c r="P31" s="22"/>
      <c r="Q31" s="27"/>
      <c r="R31" s="22"/>
    </row>
    <row r="32" spans="1:18" ht="80.099999999999994" customHeight="1" x14ac:dyDescent="0.25">
      <c r="A32" s="16" t="s">
        <v>41</v>
      </c>
      <c r="B32" s="17" t="s">
        <v>16</v>
      </c>
      <c r="C32" s="10" t="s">
        <v>71</v>
      </c>
      <c r="D32" s="22"/>
      <c r="E32" s="24"/>
      <c r="F32" s="47">
        <v>3493</v>
      </c>
      <c r="G32" s="48">
        <f>Table1[[#This Row],[BW per page]]*Table1[[#This Row],[BW Pages Printed 2022]]</f>
        <v>0</v>
      </c>
      <c r="H32" s="10" t="s">
        <v>22</v>
      </c>
      <c r="I32" s="23"/>
      <c r="J32" s="47">
        <v>3190</v>
      </c>
      <c r="K32" s="53">
        <f>Table1[[#This Row],[Color per page]]*Table1[[#This Row],[Color Pages Printed 2022]]</f>
        <v>0</v>
      </c>
      <c r="L32" s="35"/>
      <c r="M32" s="22"/>
      <c r="N32" s="22"/>
      <c r="O32" s="22"/>
      <c r="P32" s="22"/>
      <c r="Q32" s="27"/>
      <c r="R32" s="22"/>
    </row>
    <row r="33" spans="1:18" ht="80.099999999999994" customHeight="1" x14ac:dyDescent="0.25">
      <c r="A33" s="16" t="s">
        <v>42</v>
      </c>
      <c r="B33" s="17" t="s">
        <v>17</v>
      </c>
      <c r="C33" s="10" t="s">
        <v>65</v>
      </c>
      <c r="D33" s="22"/>
      <c r="E33" s="24"/>
      <c r="F33" s="47">
        <v>30149</v>
      </c>
      <c r="G33" s="48">
        <f>Table1[[#This Row],[BW per page]]*Table1[[#This Row],[BW Pages Printed 2022]]</f>
        <v>0</v>
      </c>
      <c r="H33" s="10" t="s">
        <v>22</v>
      </c>
      <c r="I33" s="23"/>
      <c r="J33" s="47">
        <v>7616</v>
      </c>
      <c r="K33" s="53">
        <f>Table1[[#This Row],[Color per page]]*Table1[[#This Row],[Color Pages Printed 2022]]</f>
        <v>0</v>
      </c>
      <c r="L33" s="35"/>
      <c r="M33" s="22"/>
      <c r="N33" s="22"/>
      <c r="O33" s="22"/>
      <c r="P33" s="22"/>
      <c r="Q33" s="27"/>
      <c r="R33" s="22"/>
    </row>
    <row r="34" spans="1:18" ht="80.099999999999994" customHeight="1" x14ac:dyDescent="0.25">
      <c r="A34" s="16" t="s">
        <v>46</v>
      </c>
      <c r="B34" s="17" t="s">
        <v>19</v>
      </c>
      <c r="C34" s="10" t="s">
        <v>68</v>
      </c>
      <c r="D34" s="22"/>
      <c r="E34" s="24"/>
      <c r="F34" s="47">
        <v>6262</v>
      </c>
      <c r="G34" s="48">
        <f>Table1[[#This Row],[BW per page]]*Table1[[#This Row],[BW Pages Printed 2022]]</f>
        <v>0</v>
      </c>
      <c r="H34" s="10" t="s">
        <v>22</v>
      </c>
      <c r="I34" s="23"/>
      <c r="J34" s="47">
        <v>27586</v>
      </c>
      <c r="K34" s="53">
        <f>Table1[[#This Row],[Color per page]]*Table1[[#This Row],[Color Pages Printed 2022]]</f>
        <v>0</v>
      </c>
      <c r="L34" s="35"/>
      <c r="M34" s="22"/>
      <c r="N34" s="22"/>
      <c r="O34" s="22"/>
      <c r="P34" s="22"/>
      <c r="Q34" s="27"/>
      <c r="R34" s="22"/>
    </row>
    <row r="35" spans="1:18" ht="80.099999999999994" customHeight="1" x14ac:dyDescent="0.25">
      <c r="A35" s="16" t="s">
        <v>50</v>
      </c>
      <c r="B35" s="17" t="s">
        <v>45</v>
      </c>
      <c r="C35" s="10" t="s">
        <v>63</v>
      </c>
      <c r="D35" s="22"/>
      <c r="E35" s="24"/>
      <c r="F35" s="47">
        <v>3276</v>
      </c>
      <c r="G35" s="48">
        <f>Table1[[#This Row],[BW per page]]*Table1[[#This Row],[BW Pages Printed 2022]]</f>
        <v>0</v>
      </c>
      <c r="H35" s="10" t="s">
        <v>22</v>
      </c>
      <c r="I35" s="23"/>
      <c r="J35" s="47">
        <v>2804</v>
      </c>
      <c r="K35" s="53">
        <f>Table1[[#This Row],[Color per page]]*Table1[[#This Row],[Color Pages Printed 2022]]</f>
        <v>0</v>
      </c>
      <c r="L35" s="35"/>
      <c r="M35" s="22"/>
      <c r="N35" s="22"/>
      <c r="O35" s="22"/>
      <c r="P35" s="22"/>
      <c r="Q35" s="27"/>
      <c r="R35" s="22"/>
    </row>
    <row r="36" spans="1:18" ht="80.099999999999994" customHeight="1" x14ac:dyDescent="0.25">
      <c r="A36" s="18" t="s">
        <v>43</v>
      </c>
      <c r="B36" s="21" t="s">
        <v>18</v>
      </c>
      <c r="C36" s="11" t="s">
        <v>67</v>
      </c>
      <c r="D36" s="25"/>
      <c r="E36" s="26"/>
      <c r="F36" s="49">
        <v>2081</v>
      </c>
      <c r="G36" s="50">
        <f>Table1[[#This Row],[BW per page]]*Table1[[#This Row],[BW Pages Printed 2022]]</f>
        <v>0</v>
      </c>
      <c r="H36" s="11" t="s">
        <v>22</v>
      </c>
      <c r="I36" s="29"/>
      <c r="J36" s="49">
        <v>1265</v>
      </c>
      <c r="K36" s="54">
        <f>Table1[[#This Row],[Color per page]]*Table1[[#This Row],[Color Pages Printed 2022]]</f>
        <v>0</v>
      </c>
      <c r="L36" s="36"/>
      <c r="M36" s="25"/>
      <c r="N36" s="25"/>
      <c r="O36" s="25"/>
      <c r="P36" s="25"/>
      <c r="Q36" s="28"/>
      <c r="R36" s="25"/>
    </row>
    <row r="37" spans="1:18" x14ac:dyDescent="0.25">
      <c r="A37" s="51" t="s">
        <v>101</v>
      </c>
      <c r="B37" s="21"/>
      <c r="C37" s="11"/>
      <c r="D37" s="11"/>
      <c r="E37" s="11"/>
      <c r="F37" s="55"/>
      <c r="G37" s="59">
        <f>SUBTOTAL(109,Table1[BW Calculated Cost for 2022])</f>
        <v>0</v>
      </c>
      <c r="H37" s="11"/>
      <c r="I37" s="11"/>
      <c r="J37" s="55"/>
      <c r="K37" s="59">
        <f>SUBTOTAL(109,Table1[Color Calculated Cost for 2022])</f>
        <v>0</v>
      </c>
      <c r="L37" s="59">
        <f>SUBTOTAL(109,Table1[[ Lease 5 Year Term Monthly]])</f>
        <v>0</v>
      </c>
      <c r="M37" s="11"/>
      <c r="N37" s="11"/>
      <c r="O37" s="11"/>
      <c r="P37" s="11"/>
      <c r="Q37" s="51"/>
      <c r="R37" s="11"/>
    </row>
  </sheetData>
  <sortState xmlns:xlrd2="http://schemas.microsoft.com/office/spreadsheetml/2017/richdata2" ref="A3:Q36">
    <sortCondition ref="A3:A36"/>
  </sortState>
  <phoneticPr fontId="2" type="noConversion"/>
  <pageMargins left="0.7" right="0.7" top="0.75" bottom="0.75" header="0.3" footer="0.3"/>
  <pageSetup paperSize="3"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7391D5CC616B4FA27EEA224E0EA2AB" ma:contentTypeVersion="16" ma:contentTypeDescription="Create a new document." ma:contentTypeScope="" ma:versionID="6ed5572cc315ffeda0dd8dd9097e2deb">
  <xsd:schema xmlns:xsd="http://www.w3.org/2001/XMLSchema" xmlns:xs="http://www.w3.org/2001/XMLSchema" xmlns:p="http://schemas.microsoft.com/office/2006/metadata/properties" xmlns:ns2="1125f92d-741a-48d0-81b6-589c3c034d00" xmlns:ns3="0f244faf-2e57-48d2-b886-bcd2187934c2" targetNamespace="http://schemas.microsoft.com/office/2006/metadata/properties" ma:root="true" ma:fieldsID="dd9464a43ec566754bcc63cf0af348df" ns2:_="" ns3:_="">
    <xsd:import namespace="1125f92d-741a-48d0-81b6-589c3c034d00"/>
    <xsd:import namespace="0f244faf-2e57-48d2-b886-bcd2187934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3:TaxCatchAll"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5f92d-741a-48d0-81b6-589c3c034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ad06e63-bc47-4e54-a65d-0be9c712b3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244faf-2e57-48d2-b886-bcd2187934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5114f83-f6c4-4fc3-a749-c1b36679bd1f}" ma:internalName="TaxCatchAll" ma:showField="CatchAllData" ma:web="0f244faf-2e57-48d2-b886-bcd21879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f244faf-2e57-48d2-b886-bcd2187934c2" xsi:nil="true"/>
    <lcf76f155ced4ddcb4097134ff3c332f xmlns="1125f92d-741a-48d0-81b6-589c3c034d0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95B71-AB02-456D-826C-E319CAB50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5f92d-741a-48d0-81b6-589c3c034d00"/>
    <ds:schemaRef ds:uri="0f244faf-2e57-48d2-b886-bcd21879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C836C8-C5CF-40FF-890F-F2D79DD2622C}">
  <ds:schemaRefs>
    <ds:schemaRef ds:uri="http://purl.org/dc/terms/"/>
    <ds:schemaRef ds:uri="1125f92d-741a-48d0-81b6-589c3c034d00"/>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0f244faf-2e57-48d2-b886-bcd2187934c2"/>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D485787-C881-4CA4-8962-A184F20BC4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Copier Cost Sheet</vt:lpstr>
    </vt:vector>
  </TitlesOfParts>
  <Company>City of Albany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Park</dc:creator>
  <cp:lastModifiedBy>Murzynski, Diane</cp:lastModifiedBy>
  <cp:lastPrinted>2023-03-06T19:05:42Z</cp:lastPrinted>
  <dcterms:created xsi:type="dcterms:W3CDTF">2017-07-26T14:32:59Z</dcterms:created>
  <dcterms:modified xsi:type="dcterms:W3CDTF">2023-03-15T00:23:18Z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0x010100367391D5CC616B4FA27EEA224E0EA2AB</vt:lpwstr>
  </property>
  <property fmtid="{D5CDD505-2E9C-101B-9397-08002B2CF9AE}" pid="3" name="MediaServiceImageTags">
    <vt:lpwstr/>
  </property>
</Properties>
</file>